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3E8B7D3D-F2B9-4C45-A681-B27292022045}" xr6:coauthVersionLast="47" xr6:coauthVersionMax="47" xr10:uidLastSave="{00000000-0000-0000-0000-000000000000}"/>
  <bookViews>
    <workbookView xWindow="-120" yWindow="-120" windowWidth="29040" windowHeight="15720" xr2:uid="{00000000-000D-0000-FFFF-FFFF00000000}"/>
  </bookViews>
  <sheets>
    <sheet name="48.1. Đất ở tại nông thôn" sheetId="16" r:id="rId1"/>
    <sheet name="48.2. Đất TMDV tại nông thôn" sheetId="14" r:id="rId2"/>
    <sheet name="48.3. Đất SXPNN tại nông thôn" sheetId="18" r:id="rId3"/>
    <sheet name="48.4. Đất NN" sheetId="15" r:id="rId4"/>
  </sheets>
  <definedNames>
    <definedName name="_xlnm.Print_Titles" localSheetId="0">'48.1. Đất ở tại nông thôn'!$7:$8</definedName>
    <definedName name="_xlnm.Print_Titles" localSheetId="1">'48.2. Đất TMDV tại nông thôn'!$7:$8</definedName>
    <definedName name="_xlnm.Print_Titles" localSheetId="2">'48.3. Đất SXPNN tại nông thôn'!$7:$8</definedName>
    <definedName name="_xlnm.Print_Area" localSheetId="0">'48.1. Đất ở tại nông thôn'!$A$1:$H$16</definedName>
    <definedName name="_xlnm.Print_Area" localSheetId="1">'48.2. Đất TMDV tại nông thôn'!$A$1:$H$16</definedName>
    <definedName name="_xlnm.Print_Area" localSheetId="2">'48.3. Đất SXPNN tại nông thôn'!$A$1:$H$16</definedName>
    <definedName name="_xlnm.Print_Area" localSheetId="3">'48.4.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8" l="1"/>
  <c r="F10" i="18"/>
  <c r="G10" i="18"/>
  <c r="H10" i="18"/>
  <c r="E11" i="18"/>
  <c r="F11" i="18"/>
  <c r="G11" i="18"/>
  <c r="E12" i="18"/>
  <c r="F12" i="18"/>
  <c r="G12" i="18"/>
  <c r="F9" i="18"/>
  <c r="G9" i="18"/>
  <c r="E10" i="14"/>
  <c r="F10" i="14"/>
  <c r="G10" i="14"/>
  <c r="H10" i="14"/>
  <c r="E11" i="14"/>
  <c r="F11" i="14"/>
  <c r="G11" i="14"/>
  <c r="E12" i="14"/>
  <c r="F12" i="14"/>
  <c r="G12" i="14"/>
  <c r="F9" i="14"/>
  <c r="G9" i="14"/>
  <c r="B10" i="18" l="1"/>
  <c r="C10" i="18"/>
  <c r="D10" i="18"/>
  <c r="B11" i="18"/>
  <c r="C11" i="18"/>
  <c r="D11" i="18"/>
  <c r="B12" i="18"/>
  <c r="C12" i="18"/>
  <c r="E9" i="18"/>
  <c r="C9" i="18"/>
  <c r="D9" i="18"/>
  <c r="B9" i="18"/>
  <c r="B10" i="14"/>
  <c r="C10" i="14"/>
  <c r="D10" i="14"/>
  <c r="B11" i="14"/>
  <c r="C11" i="14"/>
  <c r="D11" i="14"/>
  <c r="B12" i="14"/>
  <c r="C12" i="14"/>
  <c r="E9" i="14"/>
  <c r="C9" i="14"/>
  <c r="D9" i="14"/>
  <c r="B9" i="14"/>
  <c r="E15" i="18" l="1"/>
  <c r="E16" i="18"/>
  <c r="A2" i="14"/>
  <c r="A2" i="18" s="1"/>
  <c r="A2" i="15" s="1"/>
  <c r="E15" i="14"/>
  <c r="E16" i="14"/>
  <c r="B15" i="14"/>
  <c r="B15" i="18" s="1"/>
  <c r="A10" i="18" l="1"/>
  <c r="A11" i="18" s="1"/>
  <c r="A12" i="18" s="1"/>
  <c r="A10" i="14"/>
  <c r="A11" i="14" s="1"/>
  <c r="A12" i="14" s="1"/>
  <c r="A10" i="16" l="1"/>
  <c r="A11" i="16" s="1"/>
  <c r="A12" i="16" s="1"/>
  <c r="G12" i="16"/>
  <c r="H10" i="16"/>
  <c r="G9" i="16"/>
  <c r="F10" i="16" l="1"/>
  <c r="G10" i="16"/>
  <c r="F11" i="16"/>
  <c r="G11" i="16"/>
  <c r="F9" i="16"/>
  <c r="F12" i="16"/>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alcChain>
</file>

<file path=xl/sharedStrings.xml><?xml version="1.0" encoding="utf-8"?>
<sst xmlns="http://schemas.openxmlformats.org/spreadsheetml/2006/main" count="108" uniqueCount="48">
  <si>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</si>
  <si>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</si>
  <si>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</si>
  <si>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</si>
  <si>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</si>
  <si>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</si>
  <si>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</si>
  <si>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</si>
  <si>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</si>
  <si>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</si>
  <si>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</si>
  <si>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</si>
  <si>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</si>
  <si>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</si>
  <si>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</si>
  <si>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</si>
  <si>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</si>
  <si>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 xml:space="preserve">Giá đất ở </t>
  </si>
  <si>
    <t>(Ban hành kèm theo Quyết định số ... ngày... tháng ... năm ... của UBND……)</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</si>
  <si>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</si>
  <si>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</si>
  <si>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</si>
  <si>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</si>
  <si>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</si>
  <si>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</si>
  <si>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</si>
  <si>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Đường 242</t>
  </si>
  <si>
    <t>Cổng Kho KV1</t>
  </si>
  <si>
    <t>48. Xã Thiện Tân</t>
  </si>
  <si>
    <t>Đường liên Xã Thanh Sơn (cũ) - Vân Nham</t>
  </si>
  <si>
    <t>Chợ Xã Đồng Tiến (cũ)</t>
  </si>
  <si>
    <t>Cổng Bưu điện văn hóa Xã Đồng Tiến (cũ)</t>
  </si>
  <si>
    <t>Cổng đơn vị K78</t>
  </si>
  <si>
    <t>Đường Xã Đồng Tiến (cũ)</t>
  </si>
  <si>
    <t>Ngã 3 Gốc Quýt</t>
  </si>
  <si>
    <t>Bưu điện văn hóa Xã Đồng Tiến (cũ)</t>
  </si>
  <si>
    <t>Chợ Xã Thiện Tân (Xã Thiện Kỵ (cũ))</t>
  </si>
  <si>
    <t>Đoạn từ ngã ba UBND Xã Thiện Kỵ cũ (Xã Thiện Tân mới) giao đường đi Đội Lâm Nghiệp và đường đi Mỏ Vàng về phía Xã Tân Lập cũ theo đường trục chính 300m</t>
  </si>
  <si>
    <t>Xã Đồng Tiến cũ</t>
  </si>
  <si>
    <t>Xã Thanh Sơn cũ</t>
  </si>
  <si>
    <t>Xã Thiện Tân cũ</t>
  </si>
  <si>
    <t>BẢNG 48.1: BẢNG GIÁ ĐẤT Ở TẠI NÔNG THÔN</t>
  </si>
  <si>
    <t>BẢNG 48.2: BẢNG GIÁ ĐẤT THƯƠNG MẠI, DỊCH VỤ TẠI NÔNG THÔN</t>
  </si>
  <si>
    <t>BẢNG 48.4: BẢNG GIÁ ĐẤT NÔNG NGHIỆP</t>
  </si>
  <si>
    <t>Xã Thanh Sơn, xã Thiện Tân cũ</t>
  </si>
  <si>
    <t>Giá đất thương mại, dịch vụ</t>
  </si>
  <si>
    <t>BẢNG 48.3: BẢNG GIÁ ĐẤT CƠ SỞ SẢN XUẤT PHI NÔNG NGHIỆP TẠI NÔNG THÔN</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</si>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</sst>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8"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50">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2"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0" fontId="7" fillId="0" borderId="1" xfId="0" applyFont="1" applyBorder="1" applyAlignment="1">
      <alignment vertical="center"/>
    </xf>
    <xf numFmtId="0" fontId="7" fillId="0" borderId="1" xfId="0"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xf numFmtId="0" fontId="2" fillId="0" borderId="1" xfId="0" applyFont="1" applyBorder="1" applyAlignment="1">
      <alignment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4"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4" fillId="0" borderId="0" xfId="0" applyFont="1" applyAlignment="1">
      <alignment horizontal="left" vertical="center" wrapText="1"/>
    </xf>
    <xf numFmtId="0" fontId="5" fillId="0" borderId="4" xfId="0" applyFont="1" applyBorder="1" applyAlignment="1">
      <alignment horizontal="right" vertical="center" wrapText="1"/>
    </xf>
    <xf numFmtId="0" fontId="1" fillId="0" borderId="0" xfId="0" applyFont="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right" vertical="center" wrapText="1"/>
    </xf>
    <xf numFmtId="0" fontId="2" fillId="2" borderId="1" xfId="0" applyFont="1" applyFill="1" applyBorder="1" applyAlignment="1">
      <alignment horizontal="center" vertical="center" wrapText="1"/>
    </xf>
    <xf numFmtId="3" fontId="2" fillId="0" borderId="1" xfId="0" applyNumberFormat="1" applyFont="1" applyBorder="1" applyAlignment="1">
      <alignment horizontal="right" vertical="center" wrapText="1"/>
    </xf>
    <xf numFmtId="0" fontId="5" fillId="2" borderId="0" xfId="0" applyFont="1" applyFill="1" applyAlignment="1">
      <alignmen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0"/>
  <sheetViews>
    <sheetView tabSelected="1" view="pageBreakPreview" zoomScaleNormal="100" zoomScaleSheetLayoutView="100" workbookViewId="0">
      <selection activeCell="B16" sqref="B16"/>
    </sheetView>
  </sheetViews>
  <sheetFormatPr defaultColWidth="9.140625" defaultRowHeight="15" x14ac:dyDescent="0.25"/>
  <cols>
    <col min="1" max="1" width="5.7109375" style="3" customWidth="1"/>
    <col min="2" max="4" width="25.7109375" style="3" customWidth="1"/>
    <col min="5" max="8" width="15.7109375" style="17" customWidth="1"/>
    <col min="9" max="16384" width="9.140625" style="3"/>
  </cols>
  <sheetData>
    <row r="1" spans="1:8" ht="15.75" x14ac:dyDescent="0.25">
      <c r="A1" s="5"/>
      <c r="B1" s="13"/>
      <c r="C1" s="13"/>
      <c r="D1" s="13"/>
      <c r="E1" s="14"/>
      <c r="F1" s="14"/>
      <c r="G1" s="14"/>
      <c r="H1" s="14"/>
    </row>
    <row r="2" spans="1:8" ht="15.75" x14ac:dyDescent="0.25">
      <c r="A2" s="33" t="s">
        <v>28</v>
      </c>
      <c r="B2" s="33"/>
      <c r="C2" s="13"/>
      <c r="D2" s="13"/>
      <c r="E2" s="14"/>
      <c r="F2" s="14"/>
      <c r="G2" s="34" t="s">
        <v>19</v>
      </c>
      <c r="H2" s="34"/>
    </row>
    <row r="3" spans="1:8" ht="15.75" x14ac:dyDescent="0.25">
      <c r="A3" s="12"/>
      <c r="B3" s="13"/>
      <c r="C3" s="13"/>
      <c r="D3" s="13"/>
      <c r="E3" s="14"/>
      <c r="F3" s="14"/>
      <c r="G3" s="14"/>
      <c r="H3" s="14"/>
    </row>
    <row r="4" spans="1:8" ht="15.75" x14ac:dyDescent="0.25">
      <c r="A4" s="35" t="s">
        <v>41</v>
      </c>
      <c r="B4" s="35"/>
      <c r="C4" s="35"/>
      <c r="D4" s="35"/>
      <c r="E4" s="35"/>
      <c r="F4" s="35"/>
      <c r="G4" s="35"/>
      <c r="H4" s="35"/>
    </row>
    <row r="5" spans="1:8" ht="15.75" x14ac:dyDescent="0.25">
      <c r="A5" s="36" t="s">
        <v>18</v>
      </c>
      <c r="B5" s="36"/>
      <c r="C5" s="36"/>
      <c r="D5" s="36"/>
      <c r="E5" s="36"/>
      <c r="F5" s="36"/>
      <c r="G5" s="36"/>
      <c r="H5" s="36"/>
    </row>
    <row r="6" spans="1:8" ht="15.75" x14ac:dyDescent="0.25">
      <c r="A6" s="37" t="s">
        <v>4</v>
      </c>
      <c r="B6" s="37"/>
      <c r="C6" s="37"/>
      <c r="D6" s="37"/>
      <c r="E6" s="37"/>
      <c r="F6" s="37"/>
      <c r="G6" s="37"/>
      <c r="H6" s="37"/>
    </row>
    <row r="7" spans="1:8" ht="15.75" x14ac:dyDescent="0.25">
      <c r="A7" s="38" t="s">
        <v>0</v>
      </c>
      <c r="B7" s="38" t="s">
        <v>1</v>
      </c>
      <c r="C7" s="38" t="s">
        <v>2</v>
      </c>
      <c r="D7" s="38"/>
      <c r="E7" s="38" t="s">
        <v>17</v>
      </c>
      <c r="F7" s="38"/>
      <c r="G7" s="38"/>
      <c r="H7" s="38"/>
    </row>
    <row r="8" spans="1:8" ht="15.75" x14ac:dyDescent="0.25">
      <c r="A8" s="38"/>
      <c r="B8" s="38"/>
      <c r="C8" s="8" t="s">
        <v>5</v>
      </c>
      <c r="D8" s="8" t="s">
        <v>6</v>
      </c>
      <c r="E8" s="15" t="s">
        <v>3</v>
      </c>
      <c r="F8" s="15" t="s">
        <v>8</v>
      </c>
      <c r="G8" s="15" t="s">
        <v>9</v>
      </c>
      <c r="H8" s="15" t="s">
        <v>10</v>
      </c>
    </row>
    <row r="9" spans="1:8" ht="31.5" x14ac:dyDescent="0.25">
      <c r="A9" s="4">
        <v>1</v>
      </c>
      <c r="B9" s="24" t="s">
        <v>29</v>
      </c>
      <c r="C9" s="7" t="s">
        <v>26</v>
      </c>
      <c r="D9" s="7" t="s">
        <v>27</v>
      </c>
      <c r="E9" s="25">
        <v>1400000</v>
      </c>
      <c r="F9" s="16">
        <f t="shared" ref="F9:F12" si="0">E9*0.6</f>
        <v>840000</v>
      </c>
      <c r="G9" s="16">
        <f t="shared" ref="G9:G12" si="1">E9*0.4</f>
        <v>560000</v>
      </c>
      <c r="H9" s="16"/>
    </row>
    <row r="10" spans="1:8" ht="31.5" x14ac:dyDescent="0.25">
      <c r="A10" s="4">
        <f>1+A9</f>
        <v>2</v>
      </c>
      <c r="B10" s="24" t="s">
        <v>30</v>
      </c>
      <c r="C10" s="24" t="s">
        <v>31</v>
      </c>
      <c r="D10" s="24" t="s">
        <v>32</v>
      </c>
      <c r="E10" s="25">
        <v>1200000</v>
      </c>
      <c r="F10" s="16">
        <f t="shared" si="0"/>
        <v>720000</v>
      </c>
      <c r="G10" s="16">
        <f t="shared" si="1"/>
        <v>480000</v>
      </c>
      <c r="H10" s="16">
        <f t="shared" ref="H10" si="2">E10*0.2</f>
        <v>240000</v>
      </c>
    </row>
    <row r="11" spans="1:8" ht="31.5" x14ac:dyDescent="0.25">
      <c r="A11" s="4">
        <f t="shared" ref="A11" si="3">1+A10</f>
        <v>3</v>
      </c>
      <c r="B11" s="24" t="s">
        <v>33</v>
      </c>
      <c r="C11" s="24" t="s">
        <v>34</v>
      </c>
      <c r="D11" s="24" t="s">
        <v>35</v>
      </c>
      <c r="E11" s="25">
        <v>700000</v>
      </c>
      <c r="F11" s="16">
        <f t="shared" si="0"/>
        <v>420000</v>
      </c>
      <c r="G11" s="16">
        <f t="shared" si="1"/>
        <v>280000</v>
      </c>
      <c r="H11" s="16"/>
    </row>
    <row r="12" spans="1:8" ht="63" customHeight="1" x14ac:dyDescent="0.25">
      <c r="A12" s="4">
        <f>1+A11</f>
        <v>4</v>
      </c>
      <c r="B12" s="28" t="s">
        <v>36</v>
      </c>
      <c r="C12" s="30" t="s">
        <v>37</v>
      </c>
      <c r="D12" s="30"/>
      <c r="E12" s="25">
        <v>900000</v>
      </c>
      <c r="F12" s="16">
        <f t="shared" si="0"/>
        <v>540000</v>
      </c>
      <c r="G12" s="16">
        <f t="shared" si="1"/>
        <v>360000</v>
      </c>
      <c r="H12" s="16"/>
    </row>
    <row r="13" spans="1:8" ht="15.75" x14ac:dyDescent="0.25">
      <c r="A13" s="32" t="s">
        <v>20</v>
      </c>
      <c r="B13" s="32"/>
      <c r="C13" s="32"/>
      <c r="D13" s="32"/>
      <c r="E13" s="32"/>
      <c r="F13" s="32"/>
      <c r="G13" s="32"/>
      <c r="H13" s="32"/>
    </row>
    <row r="14" spans="1:8" ht="15.75" x14ac:dyDescent="0.25">
      <c r="A14" s="31" t="s">
        <v>7</v>
      </c>
      <c r="B14" s="31"/>
      <c r="C14" s="31"/>
      <c r="D14" s="31"/>
      <c r="E14" s="31"/>
      <c r="F14" s="31"/>
      <c r="G14" s="31"/>
      <c r="H14" s="31"/>
    </row>
    <row r="15" spans="1:8" ht="15.75" x14ac:dyDescent="0.25">
      <c r="A15" s="4">
        <v>1</v>
      </c>
      <c r="B15" s="24" t="s">
        <v>38</v>
      </c>
      <c r="C15" s="24"/>
      <c r="D15" s="24"/>
      <c r="E15" s="25">
        <v>300000</v>
      </c>
      <c r="F15" s="25"/>
      <c r="G15" s="25"/>
      <c r="H15" s="25"/>
    </row>
    <row r="16" spans="1:8" ht="31.5" x14ac:dyDescent="0.25">
      <c r="A16" s="4">
        <v>2</v>
      </c>
      <c r="B16" s="24" t="s">
        <v>44</v>
      </c>
      <c r="C16" s="24"/>
      <c r="D16" s="24"/>
      <c r="E16" s="25">
        <v>200000</v>
      </c>
      <c r="F16" s="25"/>
      <c r="G16" s="25"/>
      <c r="H16" s="25"/>
    </row>
    <row r="17" spans="1:8"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sheetData>
  <mergeCells count="12">
    <mergeCell ref="C12:D12"/>
    <mergeCell ref="A14:H14"/>
    <mergeCell ref="A13:H13"/>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0"/>
  <sheetViews>
    <sheetView view="pageBreakPreview" zoomScaleNormal="100" zoomScaleSheetLayoutView="100" workbookViewId="0">
      <selection activeCell="B16" sqref="B16"/>
    </sheetView>
  </sheetViews>
  <sheetFormatPr defaultColWidth="9.140625" defaultRowHeight="15" x14ac:dyDescent="0.25"/>
  <cols>
    <col min="1" max="1" width="5.7109375" style="3" customWidth="1"/>
    <col min="2" max="4" width="25.7109375" style="3" customWidth="1"/>
    <col min="5" max="8" width="15.7109375" style="17" customWidth="1"/>
    <col min="9" max="16384" width="9.140625" style="3"/>
  </cols>
  <sheetData>
    <row r="1" spans="1:8" ht="15.75" x14ac:dyDescent="0.25">
      <c r="A1" s="5"/>
      <c r="B1" s="13"/>
      <c r="C1" s="13"/>
      <c r="D1" s="13"/>
      <c r="E1" s="14"/>
      <c r="F1" s="14"/>
      <c r="G1" s="14"/>
      <c r="H1" s="14"/>
    </row>
    <row r="2" spans="1:8" ht="15.75" x14ac:dyDescent="0.25">
      <c r="A2" s="33" t="str">
        <f>'48.1. Đất ở tại nông thôn'!A2:B2</f>
        <v>48. Xã Thiện Tân</v>
      </c>
      <c r="B2" s="33"/>
      <c r="C2" s="13"/>
      <c r="D2" s="13"/>
      <c r="E2" s="14"/>
      <c r="F2" s="14"/>
      <c r="G2" s="34" t="s">
        <v>19</v>
      </c>
      <c r="H2" s="34"/>
    </row>
    <row r="3" spans="1:8" ht="15.75" x14ac:dyDescent="0.25">
      <c r="A3" s="12"/>
      <c r="B3" s="13"/>
      <c r="C3" s="13"/>
      <c r="D3" s="13"/>
      <c r="E3" s="14"/>
      <c r="F3" s="14"/>
      <c r="G3" s="14"/>
      <c r="H3" s="14"/>
    </row>
    <row r="4" spans="1:8" ht="15.75" x14ac:dyDescent="0.25">
      <c r="A4" s="35" t="s">
        <v>42</v>
      </c>
      <c r="B4" s="35"/>
      <c r="C4" s="35"/>
      <c r="D4" s="35"/>
      <c r="E4" s="35"/>
      <c r="F4" s="35"/>
      <c r="G4" s="35"/>
      <c r="H4" s="35"/>
    </row>
    <row r="5" spans="1:8" ht="15.75" x14ac:dyDescent="0.25">
      <c r="A5" s="36" t="s">
        <v>18</v>
      </c>
      <c r="B5" s="36"/>
      <c r="C5" s="36"/>
      <c r="D5" s="36"/>
      <c r="E5" s="36"/>
      <c r="F5" s="36"/>
      <c r="G5" s="36"/>
      <c r="H5" s="36"/>
    </row>
    <row r="6" spans="1:8" ht="15.75" x14ac:dyDescent="0.25">
      <c r="A6" s="37" t="s">
        <v>4</v>
      </c>
      <c r="B6" s="37"/>
      <c r="C6" s="37"/>
      <c r="D6" s="37"/>
      <c r="E6" s="37"/>
      <c r="F6" s="37"/>
      <c r="G6" s="37"/>
      <c r="H6" s="37"/>
    </row>
    <row r="7" spans="1:8" ht="15.75" x14ac:dyDescent="0.25">
      <c r="A7" s="38" t="s">
        <v>0</v>
      </c>
      <c r="B7" s="38" t="s">
        <v>1</v>
      </c>
      <c r="C7" s="38" t="s">
        <v>2</v>
      </c>
      <c r="D7" s="38"/>
      <c r="E7" s="38" t="s">
        <v>45</v>
      </c>
      <c r="F7" s="38"/>
      <c r="G7" s="38"/>
      <c r="H7" s="38"/>
    </row>
    <row r="8" spans="1:8" ht="15.75" x14ac:dyDescent="0.25">
      <c r="A8" s="38"/>
      <c r="B8" s="38"/>
      <c r="C8" s="8" t="s">
        <v>5</v>
      </c>
      <c r="D8" s="8" t="s">
        <v>6</v>
      </c>
      <c r="E8" s="15" t="s">
        <v>3</v>
      </c>
      <c r="F8" s="15" t="s">
        <v>8</v>
      </c>
      <c r="G8" s="15" t="s">
        <v>9</v>
      </c>
      <c r="H8" s="15" t="s">
        <v>10</v>
      </c>
    </row>
    <row r="9" spans="1:8" ht="31.5" x14ac:dyDescent="0.25">
      <c r="A9" s="4">
        <v>1</v>
      </c>
      <c r="B9" s="7" t="str">
        <f>'48.1. Đất ở tại nông thôn'!B9</f>
        <v>Đường liên Xã Thanh Sơn (cũ) - Vân Nham</v>
      </c>
      <c r="C9" s="7" t="str">
        <f>'48.1. Đất ở tại nông thôn'!C9</f>
        <v>Đường 242</v>
      </c>
      <c r="D9" s="7" t="str">
        <f>'48.1. Đất ở tại nông thôn'!D9</f>
        <v>Cổng Kho KV1</v>
      </c>
      <c r="E9" s="6">
        <f>0.8*'48.1. Đất ở tại nông thôn'!E9</f>
        <v>1120000</v>
      </c>
      <c r="F9" s="6">
        <f>0.8*'48.1. Đất ở tại nông thôn'!F9</f>
        <v>672000</v>
      </c>
      <c r="G9" s="6">
        <f>0.8*'48.1. Đất ở tại nông thôn'!G9</f>
        <v>448000</v>
      </c>
      <c r="H9" s="6"/>
    </row>
    <row r="10" spans="1:8" ht="31.5" x14ac:dyDescent="0.25">
      <c r="A10" s="4">
        <f>1+A9</f>
        <v>2</v>
      </c>
      <c r="B10" s="7" t="str">
        <f>'48.1. Đất ở tại nông thôn'!B10</f>
        <v>Chợ Xã Đồng Tiến (cũ)</v>
      </c>
      <c r="C10" s="7" t="str">
        <f>'48.1. Đất ở tại nông thôn'!C10</f>
        <v>Cổng Bưu điện văn hóa Xã Đồng Tiến (cũ)</v>
      </c>
      <c r="D10" s="7" t="str">
        <f>'48.1. Đất ở tại nông thôn'!D10</f>
        <v>Cổng đơn vị K78</v>
      </c>
      <c r="E10" s="6">
        <f>0.8*'48.1. Đất ở tại nông thôn'!E10</f>
        <v>960000</v>
      </c>
      <c r="F10" s="6">
        <f>0.8*'48.1. Đất ở tại nông thôn'!F10</f>
        <v>576000</v>
      </c>
      <c r="G10" s="6">
        <f>0.8*'48.1. Đất ở tại nông thôn'!G10</f>
        <v>384000</v>
      </c>
      <c r="H10" s="6">
        <f>0.8*'48.1. Đất ở tại nông thôn'!H10</f>
        <v>192000</v>
      </c>
    </row>
    <row r="11" spans="1:8" ht="31.5" x14ac:dyDescent="0.25">
      <c r="A11" s="4">
        <f t="shared" ref="A11:A12" si="0">1+A10</f>
        <v>3</v>
      </c>
      <c r="B11" s="7" t="str">
        <f>'48.1. Đất ở tại nông thôn'!B11</f>
        <v>Đường Xã Đồng Tiến (cũ)</v>
      </c>
      <c r="C11" s="7" t="str">
        <f>'48.1. Đất ở tại nông thôn'!C11</f>
        <v>Ngã 3 Gốc Quýt</v>
      </c>
      <c r="D11" s="7" t="str">
        <f>'48.1. Đất ở tại nông thôn'!D11</f>
        <v>Bưu điện văn hóa Xã Đồng Tiến (cũ)</v>
      </c>
      <c r="E11" s="6">
        <f>0.8*'48.1. Đất ở tại nông thôn'!E11</f>
        <v>560000</v>
      </c>
      <c r="F11" s="6">
        <f>0.8*'48.1. Đất ở tại nông thôn'!F11</f>
        <v>336000</v>
      </c>
      <c r="G11" s="6">
        <f>0.8*'48.1. Đất ở tại nông thôn'!G11</f>
        <v>224000</v>
      </c>
      <c r="H11" s="6"/>
    </row>
    <row r="12" spans="1:8" ht="62.25" customHeight="1" x14ac:dyDescent="0.25">
      <c r="A12" s="4">
        <f t="shared" si="0"/>
        <v>4</v>
      </c>
      <c r="B12" s="7" t="str">
        <f>'48.1. Đất ở tại nông thôn'!B12</f>
        <v>Chợ Xã Thiện Tân (Xã Thiện Kỵ (cũ))</v>
      </c>
      <c r="C12" s="47" t="str">
        <f>'48.1. Đất ở tại nông thôn'!C12</f>
        <v>Đoạn từ ngã ba UBND Xã Thiện Kỵ cũ (Xã Thiện Tân mới) giao đường đi Đội Lâm Nghiệp và đường đi Mỏ Vàng về phía Xã Tân Lập cũ theo đường trục chính 300m</v>
      </c>
      <c r="D12" s="47"/>
      <c r="E12" s="6">
        <f>0.8*'48.1. Đất ở tại nông thôn'!E12</f>
        <v>720000</v>
      </c>
      <c r="F12" s="6">
        <f>0.8*'48.1. Đất ở tại nông thôn'!F12</f>
        <v>432000</v>
      </c>
      <c r="G12" s="6">
        <f>0.8*'48.1. Đất ở tại nông thôn'!G12</f>
        <v>288000</v>
      </c>
      <c r="H12" s="6"/>
    </row>
    <row r="13" spans="1:8" ht="15.75" x14ac:dyDescent="0.25">
      <c r="A13" s="32" t="s">
        <v>20</v>
      </c>
      <c r="B13" s="32"/>
      <c r="C13" s="32"/>
      <c r="D13" s="32"/>
      <c r="E13" s="32"/>
      <c r="F13" s="32"/>
      <c r="G13" s="32"/>
      <c r="H13" s="32"/>
    </row>
    <row r="14" spans="1:8" ht="15.75" x14ac:dyDescent="0.25">
      <c r="A14" s="31" t="s">
        <v>7</v>
      </c>
      <c r="B14" s="31"/>
      <c r="C14" s="31"/>
      <c r="D14" s="31"/>
      <c r="E14" s="31"/>
      <c r="F14" s="31"/>
      <c r="G14" s="31"/>
      <c r="H14" s="31"/>
    </row>
    <row r="15" spans="1:8" ht="15.75" x14ac:dyDescent="0.25">
      <c r="A15" s="4">
        <v>1</v>
      </c>
      <c r="B15" s="7" t="str">
        <f>'48.1. Đất ở tại nông thôn'!B15</f>
        <v>Xã Đồng Tiến cũ</v>
      </c>
      <c r="C15" s="7"/>
      <c r="D15" s="7"/>
      <c r="E15" s="6">
        <f>8*'48.1. Đất ở tại nông thôn'!E15</f>
        <v>2400000</v>
      </c>
      <c r="F15" s="6"/>
      <c r="G15" s="6"/>
      <c r="H15" s="6"/>
    </row>
    <row r="16" spans="1:8" ht="31.5" x14ac:dyDescent="0.25">
      <c r="A16" s="4">
        <v>2</v>
      </c>
      <c r="B16" s="24" t="s">
        <v>44</v>
      </c>
      <c r="C16" s="7"/>
      <c r="D16" s="7"/>
      <c r="E16" s="6">
        <f>8*'48.1. Đất ở tại nông thôn'!E16</f>
        <v>1600000</v>
      </c>
      <c r="F16" s="6"/>
      <c r="G16" s="6"/>
      <c r="H16" s="6"/>
    </row>
    <row r="17" spans="1:8"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sheetData>
  <mergeCells count="12">
    <mergeCell ref="A2:B2"/>
    <mergeCell ref="G2:H2"/>
    <mergeCell ref="A4:H4"/>
    <mergeCell ref="A5:H5"/>
    <mergeCell ref="A6:H6"/>
    <mergeCell ref="A14:H14"/>
    <mergeCell ref="A7:A8"/>
    <mergeCell ref="B7:B8"/>
    <mergeCell ref="C7:D7"/>
    <mergeCell ref="E7:H7"/>
    <mergeCell ref="A13:H13"/>
    <mergeCell ref="C12:D12"/>
  </mergeCells>
  <printOptions horizontalCentered="1"/>
  <pageMargins left="0.2" right="0.2" top="0.5" bottom="0.5" header="0.2"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0"/>
  <sheetViews>
    <sheetView view="pageBreakPreview" zoomScaleNormal="100" zoomScaleSheetLayoutView="100" workbookViewId="0">
      <selection activeCell="E19" sqref="E19"/>
    </sheetView>
  </sheetViews>
  <sheetFormatPr defaultColWidth="9.140625" defaultRowHeight="15" x14ac:dyDescent="0.25"/>
  <cols>
    <col min="1" max="1" width="5.7109375" style="3" customWidth="1"/>
    <col min="2" max="4" width="25.7109375" style="3" customWidth="1"/>
    <col min="5" max="8" width="15.7109375" style="17" customWidth="1"/>
    <col min="9" max="16384" width="9.140625" style="3"/>
  </cols>
  <sheetData>
    <row r="1" spans="1:8" ht="15.75" x14ac:dyDescent="0.25">
      <c r="A1" s="5"/>
      <c r="B1" s="13"/>
      <c r="C1" s="13"/>
      <c r="D1" s="13"/>
      <c r="E1" s="14"/>
      <c r="F1" s="14"/>
      <c r="G1" s="14"/>
      <c r="H1" s="14"/>
    </row>
    <row r="2" spans="1:8" ht="15.75" x14ac:dyDescent="0.25">
      <c r="A2" s="33" t="str">
        <f>'48.2. Đất TMDV tại nông thôn'!A2:B2</f>
        <v>48. Xã Thiện Tân</v>
      </c>
      <c r="B2" s="33"/>
      <c r="C2" s="13"/>
      <c r="D2" s="13"/>
      <c r="E2" s="14"/>
      <c r="F2" s="14"/>
      <c r="G2" s="34" t="s">
        <v>19</v>
      </c>
      <c r="H2" s="34"/>
    </row>
    <row r="3" spans="1:8" ht="15.75" x14ac:dyDescent="0.25">
      <c r="A3" s="12"/>
      <c r="B3" s="13"/>
      <c r="C3" s="13"/>
      <c r="D3" s="13"/>
      <c r="E3" s="14"/>
      <c r="F3" s="14"/>
      <c r="G3" s="14"/>
      <c r="H3" s="14"/>
    </row>
    <row r="4" spans="1:8" ht="15.75" x14ac:dyDescent="0.25">
      <c r="A4" s="35" t="s">
        <v>46</v>
      </c>
      <c r="B4" s="35"/>
      <c r="C4" s="35"/>
      <c r="D4" s="35"/>
      <c r="E4" s="35"/>
      <c r="F4" s="35"/>
      <c r="G4" s="35"/>
      <c r="H4" s="35"/>
    </row>
    <row r="5" spans="1:8" ht="15.75" x14ac:dyDescent="0.25">
      <c r="A5" s="36" t="s">
        <v>18</v>
      </c>
      <c r="B5" s="36"/>
      <c r="C5" s="36"/>
      <c r="D5" s="36"/>
      <c r="E5" s="36"/>
      <c r="F5" s="36"/>
      <c r="G5" s="36"/>
      <c r="H5" s="36"/>
    </row>
    <row r="6" spans="1:8" ht="15.75" x14ac:dyDescent="0.25">
      <c r="A6" s="37" t="s">
        <v>4</v>
      </c>
      <c r="B6" s="37"/>
      <c r="C6" s="37"/>
      <c r="D6" s="37"/>
      <c r="E6" s="37"/>
      <c r="F6" s="37"/>
      <c r="G6" s="37"/>
      <c r="H6" s="37"/>
    </row>
    <row r="7" spans="1:8" ht="15.75" x14ac:dyDescent="0.25">
      <c r="A7" s="38" t="s">
        <v>0</v>
      </c>
      <c r="B7" s="38" t="s">
        <v>1</v>
      </c>
      <c r="C7" s="38" t="s">
        <v>2</v>
      </c>
      <c r="D7" s="38"/>
      <c r="E7" s="38" t="s">
        <v>47</v>
      </c>
      <c r="F7" s="38"/>
      <c r="G7" s="38"/>
      <c r="H7" s="38"/>
    </row>
    <row r="8" spans="1:8" ht="15.75" x14ac:dyDescent="0.25">
      <c r="A8" s="38"/>
      <c r="B8" s="38"/>
      <c r="C8" s="8" t="s">
        <v>5</v>
      </c>
      <c r="D8" s="8" t="s">
        <v>6</v>
      </c>
      <c r="E8" s="15" t="s">
        <v>3</v>
      </c>
      <c r="F8" s="15" t="s">
        <v>8</v>
      </c>
      <c r="G8" s="15" t="s">
        <v>9</v>
      </c>
      <c r="H8" s="15" t="s">
        <v>10</v>
      </c>
    </row>
    <row r="9" spans="1:8" ht="31.5" x14ac:dyDescent="0.25">
      <c r="A9" s="4">
        <v>1</v>
      </c>
      <c r="B9" s="7" t="str">
        <f>'48.1. Đất ở tại nông thôn'!B9</f>
        <v>Đường liên Xã Thanh Sơn (cũ) - Vân Nham</v>
      </c>
      <c r="C9" s="7" t="str">
        <f>'48.1. Đất ở tại nông thôn'!C9</f>
        <v>Đường 242</v>
      </c>
      <c r="D9" s="7" t="str">
        <f>'48.1. Đất ở tại nông thôn'!D9</f>
        <v>Cổng Kho KV1</v>
      </c>
      <c r="E9" s="6">
        <f>0.7*'48.1. Đất ở tại nông thôn'!E9</f>
        <v>979999.99999999988</v>
      </c>
      <c r="F9" s="6">
        <f>0.7*'48.1. Đất ở tại nông thôn'!F9</f>
        <v>588000</v>
      </c>
      <c r="G9" s="6">
        <f>0.7*'48.1. Đất ở tại nông thôn'!G9</f>
        <v>392000</v>
      </c>
      <c r="H9" s="6"/>
    </row>
    <row r="10" spans="1:8" ht="31.5" x14ac:dyDescent="0.25">
      <c r="A10" s="4">
        <f>1+A9</f>
        <v>2</v>
      </c>
      <c r="B10" s="7" t="str">
        <f>'48.1. Đất ở tại nông thôn'!B10</f>
        <v>Chợ Xã Đồng Tiến (cũ)</v>
      </c>
      <c r="C10" s="7" t="str">
        <f>'48.1. Đất ở tại nông thôn'!C10</f>
        <v>Cổng Bưu điện văn hóa Xã Đồng Tiến (cũ)</v>
      </c>
      <c r="D10" s="7" t="str">
        <f>'48.1. Đất ở tại nông thôn'!D10</f>
        <v>Cổng đơn vị K78</v>
      </c>
      <c r="E10" s="6">
        <f>0.7*'48.1. Đất ở tại nông thôn'!E10</f>
        <v>840000</v>
      </c>
      <c r="F10" s="6">
        <f>0.7*'48.1. Đất ở tại nông thôn'!F10</f>
        <v>503999.99999999994</v>
      </c>
      <c r="G10" s="6">
        <f>0.7*'48.1. Đất ở tại nông thôn'!G10</f>
        <v>336000</v>
      </c>
      <c r="H10" s="6">
        <f>0.7*'48.1. Đất ở tại nông thôn'!H10</f>
        <v>168000</v>
      </c>
    </row>
    <row r="11" spans="1:8" ht="31.5" x14ac:dyDescent="0.25">
      <c r="A11" s="4">
        <f t="shared" ref="A11:A12" si="0">1+A10</f>
        <v>3</v>
      </c>
      <c r="B11" s="7" t="str">
        <f>'48.1. Đất ở tại nông thôn'!B11</f>
        <v>Đường Xã Đồng Tiến (cũ)</v>
      </c>
      <c r="C11" s="7" t="str">
        <f>'48.1. Đất ở tại nông thôn'!C11</f>
        <v>Ngã 3 Gốc Quýt</v>
      </c>
      <c r="D11" s="7" t="str">
        <f>'48.1. Đất ở tại nông thôn'!D11</f>
        <v>Bưu điện văn hóa Xã Đồng Tiến (cũ)</v>
      </c>
      <c r="E11" s="6">
        <f>0.7*'48.1. Đất ở tại nông thôn'!E11</f>
        <v>489999.99999999994</v>
      </c>
      <c r="F11" s="6">
        <f>0.7*'48.1. Đất ở tại nông thôn'!F11</f>
        <v>294000</v>
      </c>
      <c r="G11" s="6">
        <f>0.7*'48.1. Đất ở tại nông thôn'!G11</f>
        <v>196000</v>
      </c>
      <c r="H11" s="6"/>
    </row>
    <row r="12" spans="1:8" ht="63" customHeight="1" x14ac:dyDescent="0.25">
      <c r="A12" s="4">
        <f t="shared" si="0"/>
        <v>4</v>
      </c>
      <c r="B12" s="7" t="str">
        <f>'48.1. Đất ở tại nông thôn'!B12</f>
        <v>Chợ Xã Thiện Tân (Xã Thiện Kỵ (cũ))</v>
      </c>
      <c r="C12" s="47" t="str">
        <f>'48.1. Đất ở tại nông thôn'!C12</f>
        <v>Đoạn từ ngã ba UBND Xã Thiện Kỵ cũ (Xã Thiện Tân mới) giao đường đi Đội Lâm Nghiệp và đường đi Mỏ Vàng về phía Xã Tân Lập cũ theo đường trục chính 300m</v>
      </c>
      <c r="D12" s="47"/>
      <c r="E12" s="6">
        <f>0.7*'48.1. Đất ở tại nông thôn'!E12</f>
        <v>630000</v>
      </c>
      <c r="F12" s="6">
        <f>0.7*'48.1. Đất ở tại nông thôn'!F12</f>
        <v>378000</v>
      </c>
      <c r="G12" s="6">
        <f>0.7*'48.1. Đất ở tại nông thôn'!G12</f>
        <v>251999.99999999997</v>
      </c>
      <c r="H12" s="6"/>
    </row>
    <row r="13" spans="1:8" ht="15.75" x14ac:dyDescent="0.25">
      <c r="A13" s="32" t="s">
        <v>20</v>
      </c>
      <c r="B13" s="32"/>
      <c r="C13" s="32"/>
      <c r="D13" s="32"/>
      <c r="E13" s="32"/>
      <c r="F13" s="32"/>
      <c r="G13" s="32"/>
      <c r="H13" s="32"/>
    </row>
    <row r="14" spans="1:8" ht="15.75" x14ac:dyDescent="0.25">
      <c r="A14" s="31" t="s">
        <v>7</v>
      </c>
      <c r="B14" s="31"/>
      <c r="C14" s="31"/>
      <c r="D14" s="31"/>
      <c r="E14" s="31"/>
      <c r="F14" s="31"/>
      <c r="G14" s="31"/>
      <c r="H14" s="31"/>
    </row>
    <row r="15" spans="1:8" ht="15.75" x14ac:dyDescent="0.25">
      <c r="A15" s="4">
        <v>1</v>
      </c>
      <c r="B15" s="7" t="str">
        <f>'48.2. Đất TMDV tại nông thôn'!B15:D15</f>
        <v>Xã Đồng Tiến cũ</v>
      </c>
      <c r="C15" s="7"/>
      <c r="D15" s="7"/>
      <c r="E15" s="6">
        <f>0.7*'48.1. Đất ở tại nông thôn'!E15</f>
        <v>210000</v>
      </c>
      <c r="F15" s="6"/>
      <c r="G15" s="6"/>
      <c r="H15" s="6"/>
    </row>
    <row r="16" spans="1:8" s="29" customFormat="1" ht="31.5" x14ac:dyDescent="0.25">
      <c r="A16" s="4">
        <v>2</v>
      </c>
      <c r="B16" s="24" t="s">
        <v>44</v>
      </c>
      <c r="C16" s="7"/>
      <c r="D16" s="7"/>
      <c r="E16" s="6">
        <f>0.7*'48.1. Đất ở tại nông thôn'!E16</f>
        <v>140000</v>
      </c>
      <c r="F16" s="6"/>
      <c r="G16" s="6"/>
      <c r="H16" s="6"/>
    </row>
    <row r="17" spans="1:8" x14ac:dyDescent="0.25">
      <c r="A17" s="13"/>
      <c r="B17" s="13"/>
      <c r="C17" s="13"/>
      <c r="D17" s="13"/>
      <c r="E17" s="14"/>
      <c r="F17" s="14"/>
      <c r="G17" s="14"/>
      <c r="H17" s="14"/>
    </row>
    <row r="18" spans="1:8" ht="62.25" customHeight="1" x14ac:dyDescent="0.25">
      <c r="A18" s="13"/>
      <c r="B18" s="13"/>
      <c r="C18" s="13"/>
      <c r="D18" s="13"/>
      <c r="E18" s="14"/>
      <c r="F18" s="14"/>
      <c r="G18" s="14"/>
      <c r="H18" s="14"/>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sheetData>
  <mergeCells count="12">
    <mergeCell ref="A13:H13"/>
    <mergeCell ref="A14:H14"/>
    <mergeCell ref="A2:B2"/>
    <mergeCell ref="G2:H2"/>
    <mergeCell ref="A4:H4"/>
    <mergeCell ref="A5:H5"/>
    <mergeCell ref="A6:H6"/>
    <mergeCell ref="A7:A8"/>
    <mergeCell ref="B7:B8"/>
    <mergeCell ref="C7:D7"/>
    <mergeCell ref="E7:H7"/>
    <mergeCell ref="C12:D12"/>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5" sqref="A5:XFD5"/>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19"/>
      <c r="B1" s="9"/>
      <c r="C1" s="9"/>
      <c r="D1" s="9"/>
      <c r="E1" s="9"/>
    </row>
    <row r="2" spans="1:8" x14ac:dyDescent="0.25">
      <c r="A2" s="39" t="str">
        <f>'48.3. Đất SXPNN tại nông thôn'!A2:B2</f>
        <v>48. Xã Thiện Tân</v>
      </c>
      <c r="B2" s="39"/>
      <c r="C2" s="9"/>
      <c r="D2" s="9"/>
      <c r="E2" s="23" t="s">
        <v>23</v>
      </c>
    </row>
    <row r="3" spans="1:8" x14ac:dyDescent="0.25">
      <c r="A3" s="19"/>
      <c r="B3" s="9"/>
      <c r="C3" s="9"/>
      <c r="D3" s="9"/>
      <c r="E3" s="9"/>
    </row>
    <row r="4" spans="1:8" x14ac:dyDescent="0.25">
      <c r="A4" s="45" t="s">
        <v>43</v>
      </c>
      <c r="B4" s="45"/>
      <c r="C4" s="45"/>
      <c r="D4" s="45"/>
      <c r="E4" s="45"/>
    </row>
    <row r="5" spans="1:8" s="3" customFormat="1" ht="15.6" customHeight="1" x14ac:dyDescent="0.25">
      <c r="A5" s="36" t="s">
        <v>18</v>
      </c>
      <c r="B5" s="36"/>
      <c r="C5" s="36"/>
      <c r="D5" s="36"/>
      <c r="E5" s="36"/>
      <c r="F5" s="49"/>
      <c r="G5" s="49"/>
      <c r="H5" s="49"/>
    </row>
    <row r="6" spans="1:8" x14ac:dyDescent="0.25">
      <c r="A6" s="41" t="s">
        <v>24</v>
      </c>
      <c r="B6" s="41"/>
      <c r="C6" s="41"/>
      <c r="D6" s="41"/>
      <c r="E6" s="41"/>
    </row>
    <row r="7" spans="1:8" x14ac:dyDescent="0.25">
      <c r="A7" s="41" t="s">
        <v>11</v>
      </c>
      <c r="B7" s="41"/>
      <c r="C7" s="41"/>
      <c r="D7" s="41"/>
      <c r="E7" s="41"/>
    </row>
    <row r="8" spans="1:8" x14ac:dyDescent="0.25">
      <c r="A8" s="40" t="s">
        <v>16</v>
      </c>
      <c r="B8" s="40"/>
      <c r="C8" s="40"/>
      <c r="D8" s="40"/>
      <c r="E8" s="40"/>
    </row>
    <row r="9" spans="1:8" x14ac:dyDescent="0.25">
      <c r="A9" s="42" t="s">
        <v>12</v>
      </c>
      <c r="B9" s="42" t="s">
        <v>22</v>
      </c>
      <c r="C9" s="44" t="s">
        <v>21</v>
      </c>
      <c r="D9" s="44"/>
      <c r="E9" s="44"/>
    </row>
    <row r="10" spans="1:8" x14ac:dyDescent="0.25">
      <c r="A10" s="43"/>
      <c r="B10" s="43"/>
      <c r="C10" s="2" t="s">
        <v>3</v>
      </c>
      <c r="D10" s="2" t="s">
        <v>8</v>
      </c>
      <c r="E10" s="2" t="s">
        <v>9</v>
      </c>
    </row>
    <row r="11" spans="1:8" x14ac:dyDescent="0.25">
      <c r="A11" s="1">
        <f>MAX(A9)+1</f>
        <v>1</v>
      </c>
      <c r="B11" s="27" t="s">
        <v>38</v>
      </c>
      <c r="C11" s="20">
        <v>58000</v>
      </c>
      <c r="D11" s="20">
        <v>52000</v>
      </c>
      <c r="E11" s="20">
        <v>46000</v>
      </c>
    </row>
    <row r="12" spans="1:8" x14ac:dyDescent="0.25">
      <c r="A12" s="1">
        <f t="shared" ref="A12:A13" si="0">MAX(A11)+1</f>
        <v>2</v>
      </c>
      <c r="B12" s="27" t="s">
        <v>39</v>
      </c>
      <c r="C12" s="20">
        <v>51000</v>
      </c>
      <c r="D12" s="20">
        <v>46000</v>
      </c>
      <c r="E12" s="20">
        <v>41000</v>
      </c>
    </row>
    <row r="13" spans="1:8" x14ac:dyDescent="0.25">
      <c r="A13" s="1">
        <f t="shared" si="0"/>
        <v>3</v>
      </c>
      <c r="B13" s="26" t="s">
        <v>40</v>
      </c>
      <c r="C13" s="20">
        <v>51000</v>
      </c>
      <c r="D13" s="20">
        <v>46000</v>
      </c>
      <c r="E13" s="20">
        <v>41000</v>
      </c>
    </row>
    <row r="14" spans="1:8" x14ac:dyDescent="0.25">
      <c r="A14" s="22"/>
      <c r="B14" s="22"/>
      <c r="C14" s="22"/>
      <c r="D14" s="22"/>
      <c r="E14" s="22"/>
    </row>
    <row r="15" spans="1:8" x14ac:dyDescent="0.25">
      <c r="A15" s="41" t="s">
        <v>25</v>
      </c>
      <c r="B15" s="41"/>
      <c r="C15" s="41"/>
      <c r="D15" s="41"/>
      <c r="E15" s="41"/>
    </row>
    <row r="16" spans="1:8" x14ac:dyDescent="0.25">
      <c r="A16" s="40" t="s">
        <v>16</v>
      </c>
      <c r="B16" s="40"/>
      <c r="C16" s="40"/>
      <c r="D16" s="40"/>
      <c r="E16" s="40"/>
    </row>
    <row r="17" spans="1:5" x14ac:dyDescent="0.25">
      <c r="A17" s="42" t="s">
        <v>12</v>
      </c>
      <c r="B17" s="42" t="s">
        <v>22</v>
      </c>
      <c r="C17" s="44" t="s">
        <v>21</v>
      </c>
      <c r="D17" s="44"/>
      <c r="E17" s="44"/>
    </row>
    <row r="18" spans="1:5" x14ac:dyDescent="0.25">
      <c r="A18" s="43"/>
      <c r="B18" s="43"/>
      <c r="C18" s="2" t="s">
        <v>3</v>
      </c>
      <c r="D18" s="2" t="s">
        <v>8</v>
      </c>
      <c r="E18" s="2" t="s">
        <v>9</v>
      </c>
    </row>
    <row r="19" spans="1:5" x14ac:dyDescent="0.25">
      <c r="A19" s="1">
        <f>MAX(A17)+1</f>
        <v>1</v>
      </c>
      <c r="B19" s="21" t="str">
        <f t="shared" ref="B19:B21" si="1">B11</f>
        <v>Xã Đồng Tiến cũ</v>
      </c>
      <c r="C19" s="20">
        <v>52000</v>
      </c>
      <c r="D19" s="20">
        <v>47000</v>
      </c>
      <c r="E19" s="20">
        <v>42000</v>
      </c>
    </row>
    <row r="20" spans="1:5" x14ac:dyDescent="0.25">
      <c r="A20" s="1">
        <f t="shared" ref="A20:A21" si="2">MAX(A19)+1</f>
        <v>2</v>
      </c>
      <c r="B20" s="21" t="str">
        <f t="shared" si="1"/>
        <v>Xã Thanh Sơn cũ</v>
      </c>
      <c r="C20" s="20">
        <v>45000</v>
      </c>
      <c r="D20" s="20">
        <v>41000</v>
      </c>
      <c r="E20" s="20">
        <v>36000</v>
      </c>
    </row>
    <row r="21" spans="1:5" x14ac:dyDescent="0.25">
      <c r="A21" s="1">
        <f t="shared" si="2"/>
        <v>3</v>
      </c>
      <c r="B21" s="21" t="str">
        <f t="shared" si="1"/>
        <v>Xã Thiện Tân cũ</v>
      </c>
      <c r="C21" s="20">
        <v>45000</v>
      </c>
      <c r="D21" s="20">
        <v>41000</v>
      </c>
      <c r="E21" s="20">
        <v>36000</v>
      </c>
    </row>
    <row r="22" spans="1:5" x14ac:dyDescent="0.25">
      <c r="A22" s="22"/>
      <c r="B22" s="22"/>
      <c r="C22" s="22"/>
      <c r="D22" s="22"/>
      <c r="E22" s="22"/>
    </row>
    <row r="23" spans="1:5" x14ac:dyDescent="0.25">
      <c r="A23" s="41" t="s">
        <v>13</v>
      </c>
      <c r="B23" s="41"/>
      <c r="C23" s="41"/>
      <c r="D23" s="41"/>
      <c r="E23" s="41"/>
    </row>
    <row r="24" spans="1:5" x14ac:dyDescent="0.25">
      <c r="A24" s="40" t="s">
        <v>16</v>
      </c>
      <c r="B24" s="40"/>
      <c r="C24" s="40"/>
      <c r="D24" s="40"/>
      <c r="E24" s="40"/>
    </row>
    <row r="25" spans="1:5" x14ac:dyDescent="0.25">
      <c r="A25" s="42" t="s">
        <v>12</v>
      </c>
      <c r="B25" s="42" t="s">
        <v>22</v>
      </c>
      <c r="C25" s="44" t="s">
        <v>21</v>
      </c>
      <c r="D25" s="44"/>
      <c r="E25" s="44"/>
    </row>
    <row r="26" spans="1:5" x14ac:dyDescent="0.25">
      <c r="A26" s="43"/>
      <c r="B26" s="43"/>
      <c r="C26" s="2" t="s">
        <v>3</v>
      </c>
      <c r="D26" s="2" t="s">
        <v>8</v>
      </c>
      <c r="E26" s="2" t="s">
        <v>9</v>
      </c>
    </row>
    <row r="27" spans="1:5" x14ac:dyDescent="0.25">
      <c r="A27" s="1">
        <f>MAX(A25)+1</f>
        <v>1</v>
      </c>
      <c r="B27" s="21" t="str">
        <f t="shared" ref="B27:B29" si="3">B11</f>
        <v>Xã Đồng Tiến cũ</v>
      </c>
      <c r="C27" s="20">
        <v>46000</v>
      </c>
      <c r="D27" s="20">
        <v>41000</v>
      </c>
      <c r="E27" s="20">
        <v>37000</v>
      </c>
    </row>
    <row r="28" spans="1:5" x14ac:dyDescent="0.25">
      <c r="A28" s="1">
        <f t="shared" ref="A28:A29" si="4">MAX(A27)+1</f>
        <v>2</v>
      </c>
      <c r="B28" s="21" t="str">
        <f t="shared" si="3"/>
        <v>Xã Thanh Sơn cũ</v>
      </c>
      <c r="C28" s="20">
        <v>40000</v>
      </c>
      <c r="D28" s="20">
        <v>36000</v>
      </c>
      <c r="E28" s="20">
        <v>32000</v>
      </c>
    </row>
    <row r="29" spans="1:5" x14ac:dyDescent="0.25">
      <c r="A29" s="1">
        <f t="shared" si="4"/>
        <v>3</v>
      </c>
      <c r="B29" s="21" t="str">
        <f t="shared" si="3"/>
        <v>Xã Thiện Tân cũ</v>
      </c>
      <c r="C29" s="20">
        <v>40000</v>
      </c>
      <c r="D29" s="20">
        <v>36000</v>
      </c>
      <c r="E29" s="20">
        <v>32000</v>
      </c>
    </row>
    <row r="30" spans="1:5" x14ac:dyDescent="0.25">
      <c r="A30" s="22"/>
      <c r="B30" s="22"/>
      <c r="C30" s="22"/>
      <c r="D30" s="22"/>
      <c r="E30" s="22"/>
    </row>
    <row r="31" spans="1:5" x14ac:dyDescent="0.25">
      <c r="A31" s="41" t="s">
        <v>14</v>
      </c>
      <c r="B31" s="41"/>
      <c r="C31" s="41"/>
      <c r="D31" s="41"/>
      <c r="E31" s="41"/>
    </row>
    <row r="32" spans="1:5" x14ac:dyDescent="0.25">
      <c r="A32" s="40" t="s">
        <v>16</v>
      </c>
      <c r="B32" s="40"/>
      <c r="C32" s="40"/>
      <c r="D32" s="40"/>
      <c r="E32" s="40"/>
    </row>
    <row r="33" spans="1:5" x14ac:dyDescent="0.25">
      <c r="A33" s="42" t="s">
        <v>12</v>
      </c>
      <c r="B33" s="42" t="s">
        <v>22</v>
      </c>
      <c r="C33" s="44" t="s">
        <v>21</v>
      </c>
      <c r="D33" s="44"/>
      <c r="E33" s="44"/>
    </row>
    <row r="34" spans="1:5" x14ac:dyDescent="0.25">
      <c r="A34" s="43"/>
      <c r="B34" s="43"/>
      <c r="C34" s="2" t="s">
        <v>3</v>
      </c>
      <c r="D34" s="2" t="s">
        <v>8</v>
      </c>
      <c r="E34" s="2" t="s">
        <v>9</v>
      </c>
    </row>
    <row r="35" spans="1:5" x14ac:dyDescent="0.25">
      <c r="A35" s="1">
        <f>MAX(A33)+1</f>
        <v>1</v>
      </c>
      <c r="B35" s="21" t="str">
        <f t="shared" ref="B35:B37" si="5">B11</f>
        <v>Xã Đồng Tiến cũ</v>
      </c>
      <c r="C35" s="20">
        <v>39000</v>
      </c>
      <c r="D35" s="20">
        <v>35000</v>
      </c>
      <c r="E35" s="20">
        <v>31000</v>
      </c>
    </row>
    <row r="36" spans="1:5" x14ac:dyDescent="0.25">
      <c r="A36" s="1">
        <f t="shared" ref="A36:A37" si="6">MAX(A35)+1</f>
        <v>2</v>
      </c>
      <c r="B36" s="21" t="str">
        <f t="shared" si="5"/>
        <v>Xã Thanh Sơn cũ</v>
      </c>
      <c r="C36" s="20">
        <v>36000</v>
      </c>
      <c r="D36" s="20">
        <v>32000</v>
      </c>
      <c r="E36" s="20">
        <v>30000</v>
      </c>
    </row>
    <row r="37" spans="1:5" x14ac:dyDescent="0.25">
      <c r="A37" s="1">
        <f t="shared" si="6"/>
        <v>3</v>
      </c>
      <c r="B37" s="21" t="str">
        <f t="shared" si="5"/>
        <v>Xã Thiện Tân cũ</v>
      </c>
      <c r="C37" s="20">
        <v>36000</v>
      </c>
      <c r="D37" s="20">
        <v>32000</v>
      </c>
      <c r="E37" s="20">
        <v>30000</v>
      </c>
    </row>
    <row r="38" spans="1:5" x14ac:dyDescent="0.25">
      <c r="A38" s="22"/>
      <c r="B38" s="22"/>
      <c r="C38" s="22"/>
      <c r="D38" s="22"/>
      <c r="E38" s="22"/>
    </row>
    <row r="39" spans="1:5" x14ac:dyDescent="0.25">
      <c r="A39" s="41" t="s">
        <v>15</v>
      </c>
      <c r="B39" s="41"/>
      <c r="C39" s="41"/>
      <c r="D39" s="41"/>
      <c r="E39" s="41"/>
    </row>
    <row r="40" spans="1:5" x14ac:dyDescent="0.25">
      <c r="A40" s="46" t="s">
        <v>16</v>
      </c>
      <c r="B40" s="46"/>
      <c r="C40" s="46"/>
      <c r="D40" s="46"/>
      <c r="E40" s="46"/>
    </row>
    <row r="41" spans="1:5" ht="31.5" x14ac:dyDescent="0.25">
      <c r="A41" s="2" t="s">
        <v>12</v>
      </c>
      <c r="B41" s="18" t="s">
        <v>22</v>
      </c>
      <c r="C41" s="44" t="s">
        <v>21</v>
      </c>
      <c r="D41" s="44"/>
      <c r="E41" s="44"/>
    </row>
    <row r="42" spans="1:5" x14ac:dyDescent="0.25">
      <c r="A42" s="1">
        <f>MAX(A41)+1</f>
        <v>1</v>
      </c>
      <c r="B42" s="21" t="str">
        <f>B11</f>
        <v>Xã Đồng Tiến cũ</v>
      </c>
      <c r="C42" s="48">
        <v>8000</v>
      </c>
      <c r="D42" s="48"/>
      <c r="E42" s="48"/>
    </row>
    <row r="43" spans="1:5" x14ac:dyDescent="0.25">
      <c r="A43" s="1">
        <f t="shared" ref="A43:A44" si="7">MAX(A42)+1</f>
        <v>2</v>
      </c>
      <c r="B43" s="21" t="str">
        <f>B12</f>
        <v>Xã Thanh Sơn cũ</v>
      </c>
      <c r="C43" s="48">
        <v>6000</v>
      </c>
      <c r="D43" s="48"/>
      <c r="E43" s="48"/>
    </row>
    <row r="44" spans="1:5" x14ac:dyDescent="0.25">
      <c r="A44" s="1">
        <f t="shared" si="7"/>
        <v>3</v>
      </c>
      <c r="B44" s="21" t="str">
        <f>B13</f>
        <v>Xã Thiện Tân cũ</v>
      </c>
      <c r="C44" s="48">
        <v>6000</v>
      </c>
      <c r="D44" s="48"/>
      <c r="E44" s="48"/>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48.1. Đất ở tại nông thôn</vt:lpstr>
      <vt:lpstr>48.2. Đất TMDV tại nông thôn</vt:lpstr>
      <vt:lpstr>48.3. Đất SXPNN tại nông thôn</vt:lpstr>
      <vt:lpstr>48.4. Đất NN</vt:lpstr>
      <vt:lpstr>'48.1. Đất ở tại nông thôn'!Print_Titles</vt:lpstr>
      <vt:lpstr>'48.2. Đất TMDV tại nông thôn'!Print_Titles</vt:lpstr>
      <vt:lpstr>'48.3. Đất SXPNN tại nông thôn'!Print_Titles</vt:lpstr>
      <vt:lpstr>'48.1. Đất ở tại nông thôn'!Vùng_In</vt:lpstr>
      <vt:lpstr>'48.2. Đất TMDV tại nông thôn'!Vùng_In</vt:lpstr>
      <vt:lpstr>'48.3. Đất SXPNN tại nông thôn'!Vùng_In</vt:lpstr>
      <vt:lpstr>'48.4.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2025-08-31T06:43:42Z</dcterms:modified>
</cp:coreProperties>
</file>